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D141" i="1"/>
  <c r="D140"/>
  <c r="C67" l="1"/>
  <c r="F130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C64" l="1"/>
</calcChain>
</file>

<file path=xl/sharedStrings.xml><?xml version="1.0" encoding="utf-8"?>
<sst xmlns="http://schemas.openxmlformats.org/spreadsheetml/2006/main" count="142" uniqueCount="117">
  <si>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</si>
  <si>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</si>
  <si>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</si>
  <si>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</si>
  <si>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</si>
  <si>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</si>
  <si>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</si>
  <si>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</si>
  <si>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</si>
  <si>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</si>
  <si>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</si>
  <si>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</si>
  <si>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</si>
  <si>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</si>
  <si>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</si>
  <si>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</si>
  <si>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</si>
  <si>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</si>
  <si>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</si>
  <si>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</si>
  <si>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</si>
  <si>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</si>
  <si>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</si>
  <si>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</si>
  <si>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</si>
  <si>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</si>
  <si>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</si>
  <si>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</si>
  <si>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</si>
  <si>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</si>
  <si>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</si>
  <si>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</si>
  <si>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</si>
  <si>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</si>
  <si>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</si>
  <si>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</si>
  <si>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</si>
  <si>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</si>
  <si>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</si>
  <si>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</si>
  <si>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</si>
  <si>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</si>
  <si>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</si>
  <si>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</si>
  <si>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</si>
  <si>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</si>
  <si>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</si>
  <si>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</si>
  <si>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</si>
  <si>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</si>
  <si>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</si>
  <si>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</si>
  <si>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</si>
  <si>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</si>
  <si>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</si>
  <si>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</si>
  <si>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</si>
  <si>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</si>
  <si>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</si>
  <si>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</si>
  <si>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</si>
  <si>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</si>
  <si>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</si>
  <si>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</si>
  <si>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</si>
  <si>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</si>
  <si>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</si>
  <si>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</si>
  <si>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</si>
  <si>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</si>
  <si>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</si>
  <si>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</si>
  <si>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</si>
  <si>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</si>
  <si>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</si>
  <si>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</si>
  <si>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</si>
  <si>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</si>
  <si>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</si>
  <si>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>STP-9999 (999)</t>
  </si>
  <si>
    <t>City of Nowhere</t>
  </si>
  <si>
    <t>1111 West 3rd Street</t>
  </si>
  <si>
    <t>John Smith</t>
  </si>
  <si>
    <t>573-555-5555</t>
  </si>
  <si>
    <t>johnsmith@nowhere.com</t>
  </si>
  <si>
    <t>ABC Engineering Inc.</t>
  </si>
  <si>
    <t>Jane Doe</t>
  </si>
  <si>
    <t>PO Box 1555</t>
  </si>
  <si>
    <t>105 East Delaware</t>
  </si>
  <si>
    <t>Somewhere, MO 65555</t>
  </si>
  <si>
    <t>573-555-4444</t>
  </si>
  <si>
    <t>janedoe@abc.com</t>
  </si>
  <si>
    <t>A-111-NMO</t>
  </si>
  <si>
    <t>Sidewalk project from oak st to maple street</t>
  </si>
  <si>
    <t>Oregon county</t>
  </si>
  <si>
    <t>X111-998</t>
  </si>
  <si>
    <t>STP</t>
  </si>
  <si>
    <t>n/a</t>
  </si>
  <si>
    <t>Prelim Plan/Stan Jones/Engr I</t>
  </si>
  <si>
    <t>Surveying/Albert Smith/Surveyor II</t>
  </si>
  <si>
    <t>Geotech Investigation/Soils-R-Us**</t>
  </si>
  <si>
    <t>Other Direct Costs</t>
  </si>
  <si>
    <t>Printing</t>
  </si>
  <si>
    <t>Prelim Plans</t>
  </si>
  <si>
    <t>Final Plans</t>
  </si>
  <si>
    <t>Surveying</t>
  </si>
  <si>
    <t>Geotech</t>
  </si>
  <si>
    <t>Supplemental #1- ROW Acquisition</t>
  </si>
  <si>
    <t xml:space="preserve">Prime Consultant Contract Total = </t>
  </si>
  <si>
    <t>Soils-R-Us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</si>
  <si>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</si>
  <si>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Less non-participating costs paid with local funds only</t>
  </si>
  <si>
    <t>Total Costs (includes Salaries, Sub-consultants, Direct Costs, Overhead &amp; Fixed Fee)</t>
  </si>
  <si>
    <t>Fixed Fee</t>
  </si>
  <si>
    <t>Surveying - have started and will finish by 7/31/12.  Prelim Plans have started and are 50% complete.  A set of prelim plans will be sent to MoDOT on 8/1/12 for review.  Geotech field investigations are underway with approx 50% completed.  A report will be submitted to MoDOT by 10/1/12.  We are tracking to exceed our DBE goal of 10%, to date we have met 3.25% of the 10% goal and expect to meet approx 11% by contract completion.</t>
  </si>
  <si>
    <t>6-1-12 Thru 6-30-12</t>
  </si>
  <si>
    <t>Revised Sept 5, 2012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</si>
</sst>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14" fontId="0" fillId="0" borderId="31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0" fontId="3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>
      <alignment vertical="top" wrapText="1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vertical="top" wrapText="1"/>
      <protection locked="0"/>
    </xf>
    <xf numFmtId="8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>
      <alignment horizontal="right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3" fillId="0" borderId="5" xfId="1" applyBorder="1" applyAlignment="1" applyProtection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168" fontId="3" fillId="0" borderId="14" xfId="0" applyNumberFormat="1" applyFont="1" applyFill="1" applyBorder="1" applyAlignment="1">
      <alignment vertical="top" wrapText="1"/>
    </xf>
    <xf numFmtId="168" fontId="3" fillId="0" borderId="1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3" fillId="0" borderId="14" xfId="0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6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20" xfId="0" applyNumberFormat="1" applyFont="1" applyBorder="1" applyAlignment="1">
      <alignment horizontal="right" wrapText="1" indent="1"/>
    </xf>
    <xf numFmtId="0" fontId="13" fillId="0" borderId="39" xfId="1" applyBorder="1" applyAlignment="1" applyProtection="1">
      <alignment vertic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14" fontId="3" fillId="0" borderId="5" xfId="0" applyNumberFormat="1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14" fontId="3" fillId="0" borderId="42" xfId="0" applyNumberFormat="1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left"/>
    </xf>
    <xf numFmtId="168" fontId="3" fillId="0" borderId="6" xfId="0" applyNumberFormat="1" applyFont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3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e@abc.com" TargetMode="External"/><Relationship Id="rId1" Type="http://schemas.openxmlformats.org/officeDocument/2006/relationships/hyperlink" Target="mailto:johnsmith@nowh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topLeftCell="A130" zoomScaleNormal="100" workbookViewId="0">
      <selection activeCell="E143" sqref="E143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6.109375" customWidth="1"/>
    <col min="5" max="5" width="16.44140625" customWidth="1"/>
    <col min="6" max="6" width="21" customWidth="1"/>
  </cols>
  <sheetData>
    <row r="1" spans="1:6" ht="18">
      <c r="A1" s="200" t="s">
        <v>30</v>
      </c>
      <c r="B1" s="201"/>
      <c r="C1" s="201"/>
      <c r="D1" s="202"/>
      <c r="E1" s="202"/>
      <c r="F1" s="203"/>
    </row>
    <row r="2" spans="1:6">
      <c r="A2" s="112" t="s">
        <v>31</v>
      </c>
      <c r="B2" s="111"/>
      <c r="C2" s="111"/>
      <c r="D2" s="111"/>
      <c r="E2" s="111"/>
      <c r="F2" s="113"/>
    </row>
    <row r="3" spans="1:6">
      <c r="A3" s="109" t="s">
        <v>32</v>
      </c>
      <c r="B3" s="110"/>
      <c r="C3" s="111"/>
      <c r="D3" s="111"/>
      <c r="E3" s="111"/>
      <c r="F3" s="50">
        <v>41095</v>
      </c>
    </row>
    <row r="4" spans="1:6">
      <c r="A4" s="109" t="s">
        <v>33</v>
      </c>
      <c r="B4" s="110"/>
      <c r="C4" s="111"/>
      <c r="D4" s="111"/>
      <c r="E4" s="111"/>
      <c r="F4" s="51">
        <v>2</v>
      </c>
    </row>
    <row r="5" spans="1:6">
      <c r="A5" s="109" t="s">
        <v>34</v>
      </c>
      <c r="B5" s="110"/>
      <c r="C5" s="111"/>
      <c r="D5" s="111"/>
      <c r="E5" s="111"/>
      <c r="F5" s="51" t="s">
        <v>115</v>
      </c>
    </row>
    <row r="6" spans="1:6">
      <c r="A6" s="114" t="s">
        <v>18</v>
      </c>
      <c r="B6" s="115"/>
      <c r="C6" s="116"/>
      <c r="D6" s="116"/>
      <c r="E6" s="116"/>
      <c r="F6" s="51" t="s">
        <v>79</v>
      </c>
    </row>
    <row r="7" spans="1:6" ht="15" thickBot="1">
      <c r="A7" s="11"/>
      <c r="B7" s="11"/>
      <c r="C7" s="10"/>
      <c r="D7" s="10"/>
      <c r="E7" s="10"/>
      <c r="F7" s="67" t="s">
        <v>116</v>
      </c>
    </row>
    <row r="8" spans="1:6" ht="18.600000000000001" thickTop="1" thickBot="1">
      <c r="A8" s="160" t="s">
        <v>70</v>
      </c>
      <c r="B8" s="182"/>
      <c r="C8" s="182"/>
      <c r="D8" s="182"/>
      <c r="E8" s="182"/>
      <c r="F8" s="183"/>
    </row>
    <row r="9" spans="1:6" ht="15.6" thickTop="1" thickBot="1">
      <c r="A9" s="204" t="s">
        <v>0</v>
      </c>
      <c r="B9" s="205"/>
      <c r="C9" s="206"/>
      <c r="D9" s="206"/>
      <c r="E9" s="206"/>
      <c r="F9" s="207"/>
    </row>
    <row r="10" spans="1:6" ht="25.5" customHeight="1" thickBot="1">
      <c r="A10" s="75" t="s">
        <v>1</v>
      </c>
      <c r="B10" s="76"/>
      <c r="C10" s="77"/>
      <c r="D10" s="84" t="s">
        <v>80</v>
      </c>
      <c r="E10" s="85"/>
      <c r="F10" s="86"/>
    </row>
    <row r="11" spans="1:6" ht="16.2" thickBot="1">
      <c r="A11" s="78" t="s">
        <v>2</v>
      </c>
      <c r="B11" s="79"/>
      <c r="C11" s="191"/>
      <c r="D11" s="87" t="s">
        <v>81</v>
      </c>
      <c r="E11" s="88"/>
      <c r="F11" s="89"/>
    </row>
    <row r="12" spans="1:6" ht="25.5" customHeight="1" thickBot="1">
      <c r="A12" s="78" t="s">
        <v>3</v>
      </c>
      <c r="B12" s="79"/>
      <c r="C12" s="80"/>
      <c r="D12" s="87" t="s">
        <v>82</v>
      </c>
      <c r="E12" s="88"/>
      <c r="F12" s="89"/>
    </row>
    <row r="13" spans="1:6" ht="16.2" thickBot="1">
      <c r="A13" s="78" t="s">
        <v>4</v>
      </c>
      <c r="B13" s="79"/>
      <c r="C13" s="80"/>
      <c r="D13" s="87" t="s">
        <v>83</v>
      </c>
      <c r="E13" s="88"/>
      <c r="F13" s="89"/>
    </row>
    <row r="14" spans="1:6" ht="16.2" thickBot="1">
      <c r="A14" s="81" t="s">
        <v>5</v>
      </c>
      <c r="B14" s="82"/>
      <c r="C14" s="83"/>
      <c r="D14" s="199" t="s">
        <v>84</v>
      </c>
      <c r="E14" s="96"/>
      <c r="F14" s="97"/>
    </row>
    <row r="15" spans="1:6" ht="15" thickBot="1">
      <c r="A15" s="71" t="s">
        <v>6</v>
      </c>
      <c r="B15" s="72"/>
      <c r="C15" s="73"/>
      <c r="D15" s="73"/>
      <c r="E15" s="73"/>
      <c r="F15" s="74"/>
    </row>
    <row r="16" spans="1:6" ht="16.2" thickBot="1">
      <c r="A16" s="75" t="s">
        <v>7</v>
      </c>
      <c r="B16" s="76"/>
      <c r="C16" s="77"/>
      <c r="D16" s="84" t="s">
        <v>85</v>
      </c>
      <c r="E16" s="85"/>
      <c r="F16" s="86"/>
    </row>
    <row r="17" spans="1:6" ht="25.5" customHeight="1" thickBot="1">
      <c r="A17" s="78" t="s">
        <v>8</v>
      </c>
      <c r="B17" s="79"/>
      <c r="C17" s="80"/>
      <c r="D17" s="87" t="s">
        <v>86</v>
      </c>
      <c r="E17" s="88"/>
      <c r="F17" s="89"/>
    </row>
    <row r="18" spans="1:6" ht="16.2" thickBot="1">
      <c r="A18" s="78" t="s">
        <v>9</v>
      </c>
      <c r="B18" s="79"/>
      <c r="C18" s="80"/>
      <c r="D18" s="87" t="s">
        <v>88</v>
      </c>
      <c r="E18" s="88"/>
      <c r="F18" s="89"/>
    </row>
    <row r="19" spans="1:6" ht="16.2" thickBot="1">
      <c r="A19" s="78" t="s">
        <v>10</v>
      </c>
      <c r="B19" s="79"/>
      <c r="C19" s="80"/>
      <c r="D19" s="87" t="s">
        <v>87</v>
      </c>
      <c r="E19" s="88"/>
      <c r="F19" s="89"/>
    </row>
    <row r="20" spans="1:6" ht="16.2" thickBot="1">
      <c r="A20" s="78" t="s">
        <v>11</v>
      </c>
      <c r="B20" s="79"/>
      <c r="C20" s="80"/>
      <c r="D20" s="87" t="s">
        <v>89</v>
      </c>
      <c r="E20" s="88"/>
      <c r="F20" s="89"/>
    </row>
    <row r="21" spans="1:6" ht="16.2" thickBot="1">
      <c r="A21" s="78" t="s">
        <v>12</v>
      </c>
      <c r="B21" s="79"/>
      <c r="C21" s="80"/>
      <c r="D21" s="87" t="s">
        <v>90</v>
      </c>
      <c r="E21" s="88"/>
      <c r="F21" s="89"/>
    </row>
    <row r="22" spans="1:6" ht="16.2" thickBot="1">
      <c r="A22" s="78" t="s">
        <v>13</v>
      </c>
      <c r="B22" s="79"/>
      <c r="C22" s="80"/>
      <c r="D22" s="94" t="s">
        <v>91</v>
      </c>
      <c r="E22" s="88"/>
      <c r="F22" s="89"/>
    </row>
    <row r="23" spans="1:6" ht="25.5" customHeight="1" thickBot="1">
      <c r="A23" s="81" t="s">
        <v>14</v>
      </c>
      <c r="B23" s="82"/>
      <c r="C23" s="83"/>
      <c r="D23" s="95" t="s">
        <v>92</v>
      </c>
      <c r="E23" s="96"/>
      <c r="F23" s="97"/>
    </row>
    <row r="24" spans="1:6" ht="19.5" customHeight="1" thickBot="1">
      <c r="A24" s="71" t="s">
        <v>15</v>
      </c>
      <c r="B24" s="72"/>
      <c r="C24" s="73"/>
      <c r="D24" s="73"/>
      <c r="E24" s="73"/>
      <c r="F24" s="74"/>
    </row>
    <row r="25" spans="1:6" ht="16.2" thickBot="1">
      <c r="A25" s="75" t="s">
        <v>16</v>
      </c>
      <c r="B25" s="76"/>
      <c r="C25" s="77"/>
      <c r="D25" s="87" t="s">
        <v>93</v>
      </c>
      <c r="E25" s="88"/>
      <c r="F25" s="89"/>
    </row>
    <row r="26" spans="1:6" ht="16.2" thickBot="1">
      <c r="A26" s="78" t="s">
        <v>17</v>
      </c>
      <c r="B26" s="79"/>
      <c r="C26" s="80"/>
      <c r="D26" s="87" t="s">
        <v>94</v>
      </c>
      <c r="E26" s="88"/>
      <c r="F26" s="89"/>
    </row>
    <row r="27" spans="1:6" ht="25.5" customHeight="1" thickBot="1">
      <c r="A27" s="78" t="s">
        <v>18</v>
      </c>
      <c r="B27" s="79"/>
      <c r="C27" s="80"/>
      <c r="D27" s="87" t="s">
        <v>79</v>
      </c>
      <c r="E27" s="88"/>
      <c r="F27" s="89"/>
    </row>
    <row r="28" spans="1:6" ht="16.2" thickBot="1">
      <c r="A28" s="78" t="s">
        <v>19</v>
      </c>
      <c r="B28" s="79"/>
      <c r="C28" s="191"/>
      <c r="D28" s="87" t="s">
        <v>95</v>
      </c>
      <c r="E28" s="88"/>
      <c r="F28" s="89"/>
    </row>
    <row r="29" spans="1:6" ht="25.5" customHeight="1" thickBot="1">
      <c r="A29" s="78" t="s">
        <v>20</v>
      </c>
      <c r="B29" s="79"/>
      <c r="C29" s="80"/>
      <c r="D29" s="208">
        <v>41000</v>
      </c>
      <c r="E29" s="209"/>
      <c r="F29" s="210"/>
    </row>
    <row r="30" spans="1:6" ht="25.5" customHeight="1" thickBot="1">
      <c r="A30" s="81" t="s">
        <v>21</v>
      </c>
      <c r="B30" s="82"/>
      <c r="C30" s="83"/>
      <c r="D30" s="211" t="s">
        <v>96</v>
      </c>
      <c r="E30" s="212"/>
      <c r="F30" s="213"/>
    </row>
    <row r="31" spans="1:6" ht="22.5" customHeight="1" thickBot="1">
      <c r="A31" s="71" t="s">
        <v>22</v>
      </c>
      <c r="B31" s="72"/>
      <c r="C31" s="73"/>
      <c r="D31" s="73"/>
      <c r="E31" s="73"/>
      <c r="F31" s="74"/>
    </row>
    <row r="32" spans="1:6" ht="21" customHeight="1" thickBot="1">
      <c r="A32" s="90" t="s">
        <v>23</v>
      </c>
      <c r="B32" s="91"/>
      <c r="C32" s="92"/>
      <c r="D32" s="214">
        <v>41030</v>
      </c>
      <c r="E32" s="215"/>
      <c r="F32" s="216"/>
    </row>
    <row r="33" spans="1:6" ht="33.75" customHeight="1" thickBot="1">
      <c r="A33" s="78" t="s">
        <v>24</v>
      </c>
      <c r="B33" s="93"/>
      <c r="C33" s="80"/>
      <c r="D33" s="217">
        <v>41214</v>
      </c>
      <c r="E33" s="218"/>
      <c r="F33" s="219"/>
    </row>
    <row r="34" spans="1:6" ht="32.25" customHeight="1" thickBot="1">
      <c r="A34" s="78" t="s">
        <v>25</v>
      </c>
      <c r="B34" s="93"/>
      <c r="C34" s="80"/>
      <c r="D34" s="220" t="s">
        <v>97</v>
      </c>
      <c r="E34" s="218"/>
      <c r="F34" s="219"/>
    </row>
    <row r="35" spans="1:6" ht="16.2" thickBot="1">
      <c r="A35" s="78" t="s">
        <v>26</v>
      </c>
      <c r="B35" s="93"/>
      <c r="C35" s="80"/>
      <c r="D35" s="221">
        <v>162200</v>
      </c>
      <c r="E35" s="222"/>
      <c r="F35" s="223"/>
    </row>
    <row r="36" spans="1:6" ht="16.2" thickBot="1">
      <c r="A36" s="78" t="s">
        <v>27</v>
      </c>
      <c r="B36" s="93"/>
      <c r="C36" s="80"/>
      <c r="D36" s="221">
        <v>7000</v>
      </c>
      <c r="E36" s="222"/>
      <c r="F36" s="223"/>
    </row>
    <row r="37" spans="1:6" ht="16.2" thickBot="1">
      <c r="A37" s="78" t="s">
        <v>28</v>
      </c>
      <c r="B37" s="93"/>
      <c r="C37" s="80"/>
      <c r="D37" s="221"/>
      <c r="E37" s="222"/>
      <c r="F37" s="223"/>
    </row>
    <row r="38" spans="1:6" ht="16.2" thickBot="1">
      <c r="A38" s="78" t="s">
        <v>28</v>
      </c>
      <c r="B38" s="93"/>
      <c r="C38" s="80"/>
      <c r="D38" s="221"/>
      <c r="E38" s="222"/>
      <c r="F38" s="223"/>
    </row>
    <row r="39" spans="1:6" ht="16.2" thickBot="1">
      <c r="A39" s="78" t="s">
        <v>29</v>
      </c>
      <c r="B39" s="93"/>
      <c r="C39" s="80"/>
      <c r="D39" s="221">
        <v>169200</v>
      </c>
      <c r="E39" s="222"/>
      <c r="F39" s="223"/>
    </row>
    <row r="40" spans="1:6" ht="15.6">
      <c r="A40" s="19"/>
      <c r="B40" s="20"/>
      <c r="C40" s="20"/>
      <c r="D40" s="21"/>
      <c r="E40" s="21"/>
      <c r="F40" s="21"/>
    </row>
    <row r="41" spans="1:6" ht="18">
      <c r="A41" s="68" t="s">
        <v>30</v>
      </c>
      <c r="B41" s="69"/>
      <c r="C41" s="69"/>
      <c r="D41" s="69"/>
      <c r="E41" s="69"/>
      <c r="F41" s="70"/>
    </row>
    <row r="42" spans="1:6">
      <c r="A42" s="112" t="s">
        <v>31</v>
      </c>
      <c r="B42" s="111"/>
      <c r="C42" s="111"/>
      <c r="D42" s="111"/>
      <c r="E42" s="111"/>
      <c r="F42" s="113"/>
    </row>
    <row r="43" spans="1:6">
      <c r="A43" s="109" t="s">
        <v>32</v>
      </c>
      <c r="B43" s="110"/>
      <c r="C43" s="111"/>
      <c r="D43" s="111"/>
      <c r="E43" s="111"/>
      <c r="F43" s="58">
        <f>F3</f>
        <v>41095</v>
      </c>
    </row>
    <row r="44" spans="1:6">
      <c r="A44" s="109" t="s">
        <v>33</v>
      </c>
      <c r="B44" s="110"/>
      <c r="C44" s="111"/>
      <c r="D44" s="111"/>
      <c r="E44" s="111"/>
      <c r="F44" s="59">
        <f>F4</f>
        <v>2</v>
      </c>
    </row>
    <row r="45" spans="1:6">
      <c r="A45" s="109" t="s">
        <v>34</v>
      </c>
      <c r="B45" s="110"/>
      <c r="C45" s="111"/>
      <c r="D45" s="111"/>
      <c r="E45" s="111"/>
      <c r="F45" s="58" t="str">
        <f>F5</f>
        <v>6-1-12 Thru 6-30-12</v>
      </c>
    </row>
    <row r="46" spans="1:6">
      <c r="A46" s="114" t="s">
        <v>18</v>
      </c>
      <c r="B46" s="115"/>
      <c r="C46" s="116"/>
      <c r="D46" s="116"/>
      <c r="E46" s="116"/>
      <c r="F46" s="59" t="str">
        <f>F6</f>
        <v>STP-9999 (999)</v>
      </c>
    </row>
    <row r="47" spans="1:6" ht="15" thickBot="1">
      <c r="A47" s="5"/>
      <c r="B47" s="6"/>
      <c r="C47" s="6"/>
    </row>
    <row r="48" spans="1:6" ht="18.600000000000001" thickTop="1" thickBot="1">
      <c r="A48" s="98" t="s">
        <v>35</v>
      </c>
      <c r="B48" s="99"/>
      <c r="C48" s="99"/>
      <c r="D48" s="99"/>
      <c r="E48" s="99"/>
      <c r="F48" s="100"/>
    </row>
    <row r="49" spans="1:6" ht="16.5" customHeight="1" thickTop="1" thickBot="1">
      <c r="A49" s="101" t="s">
        <v>36</v>
      </c>
      <c r="B49" s="102"/>
      <c r="C49" s="8"/>
      <c r="D49" s="103">
        <f>D90</f>
        <v>2085</v>
      </c>
      <c r="E49" s="104"/>
      <c r="F49" s="9"/>
    </row>
    <row r="50" spans="1:6" ht="16.2" thickBot="1">
      <c r="A50" s="105" t="s">
        <v>37</v>
      </c>
      <c r="B50" s="106"/>
      <c r="C50" s="16">
        <v>1.25</v>
      </c>
      <c r="D50" s="107">
        <f>D49*C50</f>
        <v>2606.25</v>
      </c>
      <c r="E50" s="108"/>
      <c r="F50" s="9"/>
    </row>
    <row r="51" spans="1:6" ht="15.75" customHeight="1" thickBot="1">
      <c r="A51" s="128"/>
      <c r="B51" s="129"/>
      <c r="C51" s="130"/>
      <c r="D51" s="126" t="s">
        <v>38</v>
      </c>
      <c r="E51" s="127"/>
      <c r="F51" s="12">
        <f>D49+D50</f>
        <v>4691.25</v>
      </c>
    </row>
    <row r="52" spans="1:6" ht="15" thickBot="1">
      <c r="A52" s="131"/>
      <c r="B52" s="132"/>
      <c r="C52" s="8"/>
      <c r="D52" s="133"/>
      <c r="E52" s="125"/>
      <c r="F52" s="9"/>
    </row>
    <row r="53" spans="1:6" ht="16.2" thickBot="1">
      <c r="A53" s="105" t="s">
        <v>39</v>
      </c>
      <c r="B53" s="106"/>
      <c r="C53" s="17">
        <v>7200</v>
      </c>
      <c r="D53" s="133"/>
      <c r="E53" s="125"/>
      <c r="F53" s="9"/>
    </row>
    <row r="54" spans="1:6" ht="16.2" thickBot="1">
      <c r="A54" s="105" t="s">
        <v>71</v>
      </c>
      <c r="B54" s="106"/>
      <c r="C54" s="15"/>
      <c r="D54" s="117">
        <v>700</v>
      </c>
      <c r="E54" s="118"/>
      <c r="F54" s="9"/>
    </row>
    <row r="55" spans="1:6" ht="16.2" thickBot="1">
      <c r="A55" s="119" t="s">
        <v>75</v>
      </c>
      <c r="B55" s="120"/>
      <c r="C55" s="62">
        <v>975</v>
      </c>
      <c r="D55" s="121"/>
      <c r="E55" s="122"/>
      <c r="F55" s="9"/>
    </row>
    <row r="56" spans="1:6" ht="16.8" thickBot="1">
      <c r="A56" s="123"/>
      <c r="B56" s="124"/>
      <c r="C56" s="125"/>
      <c r="D56" s="126" t="s">
        <v>40</v>
      </c>
      <c r="E56" s="127"/>
      <c r="F56" s="12">
        <f>D54</f>
        <v>700</v>
      </c>
    </row>
    <row r="57" spans="1:6" ht="15" thickBot="1">
      <c r="A57" s="123"/>
      <c r="B57" s="125"/>
      <c r="C57" s="8"/>
      <c r="D57" s="133"/>
      <c r="E57" s="125"/>
      <c r="F57" s="9"/>
    </row>
    <row r="58" spans="1:6" ht="16.2" thickBot="1">
      <c r="A58" s="105" t="s">
        <v>41</v>
      </c>
      <c r="B58" s="106"/>
      <c r="C58" s="13"/>
      <c r="D58" s="145">
        <f>E118</f>
        <v>5541.37</v>
      </c>
      <c r="E58" s="146"/>
      <c r="F58" s="14"/>
    </row>
    <row r="59" spans="1:6" ht="16.8" thickBot="1">
      <c r="A59" s="147"/>
      <c r="B59" s="148"/>
      <c r="C59" s="149"/>
      <c r="D59" s="126" t="s">
        <v>42</v>
      </c>
      <c r="E59" s="127"/>
      <c r="F59" s="12">
        <f>D58</f>
        <v>5541.37</v>
      </c>
    </row>
    <row r="60" spans="1:6" ht="16.2" thickBot="1">
      <c r="A60" s="138" t="s">
        <v>43</v>
      </c>
      <c r="B60" s="139"/>
      <c r="C60" s="139"/>
      <c r="D60" s="139"/>
      <c r="E60" s="140"/>
      <c r="F60" s="18">
        <f>F51+F56+F59</f>
        <v>10932.619999999999</v>
      </c>
    </row>
    <row r="61" spans="1:6" ht="16.2" thickBot="1">
      <c r="A61" s="141" t="s">
        <v>111</v>
      </c>
      <c r="B61" s="142"/>
      <c r="C61" s="142"/>
      <c r="D61" s="142"/>
      <c r="E61" s="143"/>
      <c r="F61" s="63">
        <v>0</v>
      </c>
    </row>
    <row r="62" spans="1:6" ht="25.2" thickBot="1">
      <c r="A62" s="144" t="s">
        <v>110</v>
      </c>
      <c r="B62" s="144"/>
      <c r="C62" s="144"/>
      <c r="D62" s="144"/>
      <c r="E62" s="144"/>
      <c r="F62" s="44">
        <v>8746.1</v>
      </c>
    </row>
    <row r="63" spans="1:6" ht="16.2" thickBot="1">
      <c r="A63" s="134" t="s">
        <v>44</v>
      </c>
      <c r="B63" s="135"/>
      <c r="C63" s="22">
        <v>2750.87</v>
      </c>
      <c r="D63" s="136"/>
      <c r="E63" s="137"/>
      <c r="F63" s="137"/>
    </row>
    <row r="64" spans="1:6" ht="18.75" customHeight="1" thickBot="1">
      <c r="A64" s="134" t="s">
        <v>72</v>
      </c>
      <c r="B64" s="135"/>
      <c r="C64" s="25">
        <f>F60+C63</f>
        <v>13683.489999999998</v>
      </c>
      <c r="D64" s="137"/>
      <c r="E64" s="137"/>
      <c r="F64" s="137"/>
    </row>
    <row r="65" spans="1:6" ht="16.2" thickBot="1">
      <c r="A65" s="134" t="s">
        <v>45</v>
      </c>
      <c r="B65" s="135"/>
      <c r="C65" s="22">
        <v>1125.6500000000001</v>
      </c>
      <c r="D65" s="137"/>
      <c r="E65" s="137"/>
      <c r="F65" s="137"/>
    </row>
    <row r="66" spans="1:6" ht="19.5" customHeight="1" thickBot="1">
      <c r="A66" s="134" t="s">
        <v>73</v>
      </c>
      <c r="B66" s="134"/>
      <c r="C66" s="23">
        <f>C65+F61</f>
        <v>1125.6500000000001</v>
      </c>
      <c r="D66" s="137"/>
      <c r="E66" s="137"/>
      <c r="F66" s="137"/>
    </row>
    <row r="67" spans="1:6" ht="18" customHeight="1" thickBot="1">
      <c r="A67" s="134" t="s">
        <v>74</v>
      </c>
      <c r="B67" s="134"/>
      <c r="C67" s="24">
        <f>(C64-C66)*0.8</f>
        <v>10046.271999999999</v>
      </c>
      <c r="D67" s="137"/>
      <c r="E67" s="137"/>
      <c r="F67" s="137"/>
    </row>
    <row r="68" spans="1:6" ht="18" customHeight="1">
      <c r="A68" s="45"/>
      <c r="B68" s="45"/>
      <c r="C68" s="47"/>
      <c r="D68" s="46"/>
      <c r="E68" s="46"/>
      <c r="F68" s="46"/>
    </row>
    <row r="69" spans="1:6" ht="18">
      <c r="A69" s="68" t="s">
        <v>30</v>
      </c>
      <c r="B69" s="69"/>
      <c r="C69" s="69"/>
      <c r="D69" s="69"/>
      <c r="E69" s="69"/>
      <c r="F69" s="70"/>
    </row>
    <row r="70" spans="1:6">
      <c r="A70" s="112" t="s">
        <v>31</v>
      </c>
      <c r="B70" s="150"/>
      <c r="C70" s="150"/>
      <c r="D70" s="150"/>
      <c r="E70" s="150"/>
      <c r="F70" s="151"/>
    </row>
    <row r="71" spans="1:6">
      <c r="A71" s="109" t="s">
        <v>32</v>
      </c>
      <c r="B71" s="110"/>
      <c r="C71" s="111"/>
      <c r="D71" s="111"/>
      <c r="E71" s="111"/>
      <c r="F71" s="58">
        <f>F3</f>
        <v>41095</v>
      </c>
    </row>
    <row r="72" spans="1:6">
      <c r="A72" s="109" t="s">
        <v>33</v>
      </c>
      <c r="B72" s="110"/>
      <c r="C72" s="111"/>
      <c r="D72" s="111"/>
      <c r="E72" s="111"/>
      <c r="F72" s="59">
        <f>F4</f>
        <v>2</v>
      </c>
    </row>
    <row r="73" spans="1:6">
      <c r="A73" s="109" t="s">
        <v>34</v>
      </c>
      <c r="B73" s="110"/>
      <c r="C73" s="111"/>
      <c r="D73" s="111"/>
      <c r="E73" s="111"/>
      <c r="F73" s="58" t="str">
        <f>F5</f>
        <v>6-1-12 Thru 6-30-12</v>
      </c>
    </row>
    <row r="74" spans="1:6">
      <c r="A74" s="114" t="s">
        <v>18</v>
      </c>
      <c r="B74" s="115"/>
      <c r="C74" s="116"/>
      <c r="D74" s="116"/>
      <c r="E74" s="116"/>
      <c r="F74" s="59" t="str">
        <f>F6</f>
        <v>STP-9999 (999)</v>
      </c>
    </row>
    <row r="75" spans="1:6" ht="16.2" thickBot="1">
      <c r="A75" s="1"/>
    </row>
    <row r="76" spans="1:6" ht="18.600000000000001" thickTop="1" thickBot="1">
      <c r="A76" s="160" t="s">
        <v>46</v>
      </c>
      <c r="B76" s="161"/>
      <c r="C76" s="161"/>
      <c r="D76" s="161"/>
      <c r="E76" s="161"/>
      <c r="F76" s="162"/>
    </row>
    <row r="77" spans="1:6" ht="18" thickTop="1">
      <c r="A77" s="48"/>
      <c r="B77" s="49"/>
      <c r="C77" s="49"/>
      <c r="D77" s="49"/>
      <c r="E77" s="49"/>
      <c r="F77" s="49"/>
    </row>
    <row r="78" spans="1:6" ht="18" thickBot="1">
      <c r="A78" s="165" t="s">
        <v>47</v>
      </c>
      <c r="B78" s="111"/>
      <c r="C78" s="111"/>
      <c r="D78" s="111"/>
      <c r="E78" s="111"/>
      <c r="F78" s="111"/>
    </row>
    <row r="79" spans="1:6" ht="15" thickBot="1">
      <c r="A79" s="152" t="s">
        <v>48</v>
      </c>
      <c r="B79" s="152" t="s">
        <v>49</v>
      </c>
      <c r="C79" s="152" t="s">
        <v>50</v>
      </c>
      <c r="D79" s="170" t="s">
        <v>51</v>
      </c>
      <c r="E79" s="171"/>
    </row>
    <row r="80" spans="1:6" ht="15" thickBot="1">
      <c r="A80" s="169"/>
      <c r="B80" s="153"/>
      <c r="C80" s="153"/>
      <c r="D80" s="170"/>
      <c r="E80" s="171"/>
    </row>
    <row r="81" spans="1:5" ht="16.2" thickBot="1">
      <c r="A81" s="52" t="s">
        <v>98</v>
      </c>
      <c r="B81" s="53">
        <v>60</v>
      </c>
      <c r="C81" s="54">
        <v>25.5</v>
      </c>
      <c r="D81" s="172">
        <f>B81*C81</f>
        <v>1530</v>
      </c>
      <c r="E81" s="173"/>
    </row>
    <row r="82" spans="1:5" ht="16.2" thickBot="1">
      <c r="A82" s="7" t="s">
        <v>99</v>
      </c>
      <c r="B82" s="53">
        <v>30</v>
      </c>
      <c r="C82" s="54">
        <v>18.5</v>
      </c>
      <c r="D82" s="172">
        <f t="shared" ref="D82:D89" si="0">B82*C82</f>
        <v>555</v>
      </c>
      <c r="E82" s="173"/>
    </row>
    <row r="83" spans="1:5" ht="16.2" thickBot="1">
      <c r="A83" s="7"/>
      <c r="B83" s="53"/>
      <c r="C83" s="54"/>
      <c r="D83" s="172">
        <f t="shared" si="0"/>
        <v>0</v>
      </c>
      <c r="E83" s="173"/>
    </row>
    <row r="84" spans="1:5" ht="16.2" thickBot="1">
      <c r="A84" s="55"/>
      <c r="B84" s="56"/>
      <c r="C84" s="57"/>
      <c r="D84" s="172">
        <f t="shared" si="0"/>
        <v>0</v>
      </c>
      <c r="E84" s="173"/>
    </row>
    <row r="85" spans="1:5" ht="16.2" thickBot="1">
      <c r="A85" s="55"/>
      <c r="B85" s="56"/>
      <c r="C85" s="57"/>
      <c r="D85" s="172">
        <f t="shared" si="0"/>
        <v>0</v>
      </c>
      <c r="E85" s="173"/>
    </row>
    <row r="86" spans="1:5" ht="16.2" thickBot="1">
      <c r="A86" s="55"/>
      <c r="B86" s="56"/>
      <c r="C86" s="57"/>
      <c r="D86" s="172">
        <f t="shared" si="0"/>
        <v>0</v>
      </c>
      <c r="E86" s="173"/>
    </row>
    <row r="87" spans="1:5" ht="16.2" thickBot="1">
      <c r="A87" s="55"/>
      <c r="B87" s="56"/>
      <c r="C87" s="57"/>
      <c r="D87" s="172">
        <f t="shared" si="0"/>
        <v>0</v>
      </c>
      <c r="E87" s="173"/>
    </row>
    <row r="88" spans="1:5" ht="16.2" thickBot="1">
      <c r="A88" s="55"/>
      <c r="B88" s="56"/>
      <c r="C88" s="57"/>
      <c r="D88" s="172">
        <f t="shared" si="0"/>
        <v>0</v>
      </c>
      <c r="E88" s="173"/>
    </row>
    <row r="89" spans="1:5" ht="16.2" thickBot="1">
      <c r="A89" s="55"/>
      <c r="B89" s="56"/>
      <c r="C89" s="57"/>
      <c r="D89" s="172">
        <f t="shared" si="0"/>
        <v>0</v>
      </c>
      <c r="E89" s="173"/>
    </row>
    <row r="90" spans="1:5" ht="15" customHeight="1">
      <c r="A90" s="166"/>
      <c r="B90" s="154" t="s">
        <v>76</v>
      </c>
      <c r="C90" s="155"/>
      <c r="D90" s="174">
        <f>SUM(D81:D89)</f>
        <v>2085</v>
      </c>
      <c r="E90" s="175"/>
    </row>
    <row r="91" spans="1:5" ht="15.75" customHeight="1" thickBot="1">
      <c r="A91" s="167"/>
      <c r="B91" s="156"/>
      <c r="C91" s="157"/>
      <c r="D91" s="176"/>
      <c r="E91" s="177"/>
    </row>
    <row r="93" spans="1:5" ht="18" thickBot="1">
      <c r="A93" s="163" t="s">
        <v>52</v>
      </c>
      <c r="B93" s="164"/>
      <c r="C93" s="164"/>
      <c r="D93" s="164"/>
    </row>
    <row r="94" spans="1:5" ht="33" customHeight="1" thickTop="1" thickBot="1">
      <c r="A94" s="170" t="s">
        <v>53</v>
      </c>
      <c r="B94" s="178"/>
      <c r="C94" s="179"/>
      <c r="D94" s="158" t="s">
        <v>51</v>
      </c>
      <c r="E94" s="159"/>
    </row>
    <row r="95" spans="1:5" ht="16.2" thickBot="1">
      <c r="A95" s="180" t="s">
        <v>100</v>
      </c>
      <c r="B95" s="178"/>
      <c r="C95" s="179"/>
      <c r="D95" s="198">
        <v>5500</v>
      </c>
      <c r="E95" s="198"/>
    </row>
    <row r="96" spans="1:5" ht="16.2" thickBot="1">
      <c r="A96" s="180"/>
      <c r="B96" s="178"/>
      <c r="C96" s="179"/>
      <c r="D96" s="168"/>
      <c r="E96" s="168"/>
    </row>
    <row r="97" spans="1:5" ht="16.2" thickBot="1">
      <c r="A97" s="180" t="s">
        <v>101</v>
      </c>
      <c r="B97" s="178"/>
      <c r="C97" s="179"/>
      <c r="D97" s="168"/>
      <c r="E97" s="168"/>
    </row>
    <row r="98" spans="1:5" ht="16.2" thickBot="1">
      <c r="A98" s="180" t="s">
        <v>102</v>
      </c>
      <c r="B98" s="178"/>
      <c r="C98" s="179"/>
      <c r="D98" s="168">
        <v>41.37</v>
      </c>
      <c r="E98" s="168"/>
    </row>
    <row r="99" spans="1:5" ht="16.2" thickBot="1">
      <c r="A99" s="180"/>
      <c r="B99" s="178"/>
      <c r="C99" s="179"/>
      <c r="D99" s="168"/>
      <c r="E99" s="168"/>
    </row>
    <row r="100" spans="1:5" ht="16.2" thickBot="1">
      <c r="A100" s="180"/>
      <c r="B100" s="178"/>
      <c r="C100" s="179"/>
      <c r="D100" s="168"/>
      <c r="E100" s="168"/>
    </row>
    <row r="101" spans="1:5" ht="16.2" thickBot="1">
      <c r="A101" s="180"/>
      <c r="B101" s="178"/>
      <c r="C101" s="179"/>
      <c r="D101" s="168"/>
      <c r="E101" s="168"/>
    </row>
    <row r="102" spans="1:5" ht="16.2" thickBot="1">
      <c r="A102" s="180"/>
      <c r="B102" s="178"/>
      <c r="C102" s="179"/>
      <c r="D102" s="168"/>
      <c r="E102" s="168"/>
    </row>
    <row r="103" spans="1:5" ht="16.2" thickBot="1">
      <c r="A103" s="180"/>
      <c r="B103" s="178"/>
      <c r="C103" s="179"/>
      <c r="D103" s="168"/>
      <c r="E103" s="168"/>
    </row>
    <row r="104" spans="1:5" ht="16.2" thickBot="1">
      <c r="A104" s="180"/>
      <c r="B104" s="178"/>
      <c r="C104" s="179"/>
      <c r="D104" s="168"/>
      <c r="E104" s="168"/>
    </row>
    <row r="105" spans="1:5" ht="16.2" thickBot="1">
      <c r="A105" s="180"/>
      <c r="B105" s="178"/>
      <c r="C105" s="179"/>
      <c r="D105" s="168"/>
      <c r="E105" s="168"/>
    </row>
    <row r="106" spans="1:5" ht="16.2" thickBot="1">
      <c r="A106" s="180"/>
      <c r="B106" s="178"/>
      <c r="C106" s="179"/>
      <c r="D106" s="168"/>
      <c r="E106" s="168"/>
    </row>
    <row r="107" spans="1:5" ht="16.2" thickBot="1">
      <c r="A107" s="180"/>
      <c r="B107" s="178"/>
      <c r="C107" s="179"/>
      <c r="D107" s="168"/>
      <c r="E107" s="168"/>
    </row>
    <row r="108" spans="1:5" ht="16.2" thickBot="1">
      <c r="A108" s="180"/>
      <c r="B108" s="178"/>
      <c r="C108" s="179"/>
      <c r="D108" s="168"/>
      <c r="E108" s="168"/>
    </row>
    <row r="109" spans="1:5" ht="16.2" thickBot="1">
      <c r="A109" s="180"/>
      <c r="B109" s="178"/>
      <c r="C109" s="179"/>
      <c r="D109" s="168"/>
      <c r="E109" s="168"/>
    </row>
    <row r="110" spans="1:5" ht="16.2" thickBot="1">
      <c r="A110" s="180"/>
      <c r="B110" s="178"/>
      <c r="C110" s="179"/>
      <c r="D110" s="189"/>
      <c r="E110" s="190"/>
    </row>
    <row r="111" spans="1:5" ht="16.2" thickBot="1">
      <c r="A111" s="180"/>
      <c r="B111" s="178"/>
      <c r="C111" s="179"/>
      <c r="D111" s="189"/>
      <c r="E111" s="190"/>
    </row>
    <row r="112" spans="1:5" ht="16.2" thickBot="1">
      <c r="A112" s="180"/>
      <c r="B112" s="178"/>
      <c r="C112" s="179"/>
      <c r="D112" s="189"/>
      <c r="E112" s="190"/>
    </row>
    <row r="113" spans="1:6" ht="16.2" thickBot="1">
      <c r="A113" s="180"/>
      <c r="B113" s="178"/>
      <c r="C113" s="179"/>
      <c r="D113" s="189"/>
      <c r="E113" s="190"/>
    </row>
    <row r="114" spans="1:6" ht="16.2" thickBot="1">
      <c r="A114" s="180"/>
      <c r="B114" s="178"/>
      <c r="C114" s="179"/>
      <c r="D114" s="189"/>
      <c r="E114" s="190"/>
    </row>
    <row r="115" spans="1:6" ht="16.2" thickBot="1">
      <c r="A115" s="180"/>
      <c r="B115" s="178"/>
      <c r="C115" s="179"/>
      <c r="D115" s="189"/>
      <c r="E115" s="190"/>
    </row>
    <row r="116" spans="1:6" ht="16.2" thickBot="1">
      <c r="A116" s="180"/>
      <c r="B116" s="178"/>
      <c r="C116" s="179"/>
      <c r="D116" s="189"/>
      <c r="E116" s="190"/>
    </row>
    <row r="117" spans="1:6" ht="16.2" thickBot="1">
      <c r="A117" s="180"/>
      <c r="B117" s="178"/>
      <c r="C117" s="179"/>
      <c r="D117" s="189"/>
      <c r="E117" s="190"/>
    </row>
    <row r="118" spans="1:6" ht="11.25" customHeight="1">
      <c r="A118" s="247"/>
      <c r="C118" s="181" t="s">
        <v>77</v>
      </c>
      <c r="D118" s="155"/>
      <c r="E118" s="248">
        <f>SUM(D95:E117)</f>
        <v>5541.37</v>
      </c>
    </row>
    <row r="119" spans="1:6" ht="12" customHeight="1">
      <c r="A119" s="167"/>
      <c r="C119" s="156"/>
      <c r="D119" s="157"/>
      <c r="E119" s="249"/>
    </row>
    <row r="120" spans="1:6" ht="15" customHeight="1">
      <c r="A120" s="167"/>
      <c r="C120" s="156"/>
      <c r="D120" s="157"/>
      <c r="E120" s="249"/>
    </row>
    <row r="121" spans="1:6" ht="7.5" customHeight="1">
      <c r="A121" s="167"/>
      <c r="C121" s="156"/>
      <c r="D121" s="157"/>
      <c r="E121" s="249"/>
    </row>
    <row r="122" spans="1:6" ht="10.5" customHeight="1" thickBot="1">
      <c r="A122" s="167"/>
      <c r="C122" s="156"/>
      <c r="D122" s="157"/>
      <c r="E122" s="250"/>
    </row>
    <row r="123" spans="1:6" ht="16.2" thickTop="1">
      <c r="A123" s="2"/>
      <c r="B123" s="3"/>
      <c r="C123" s="4"/>
    </row>
    <row r="125" spans="1:6" ht="15">
      <c r="A125" s="186" t="s">
        <v>30</v>
      </c>
      <c r="B125" s="187"/>
      <c r="C125" s="187"/>
      <c r="D125" s="187"/>
      <c r="E125" s="187"/>
      <c r="F125" s="188"/>
    </row>
    <row r="126" spans="1:6">
      <c r="A126" s="112" t="s">
        <v>31</v>
      </c>
      <c r="B126" s="111"/>
      <c r="C126" s="111"/>
      <c r="D126" s="111"/>
      <c r="E126" s="111"/>
      <c r="F126" s="113"/>
    </row>
    <row r="127" spans="1:6">
      <c r="A127" s="109" t="s">
        <v>32</v>
      </c>
      <c r="B127" s="110"/>
      <c r="C127" s="111"/>
      <c r="D127" s="111"/>
      <c r="E127" s="111"/>
      <c r="F127" s="58">
        <f>F3</f>
        <v>41095</v>
      </c>
    </row>
    <row r="128" spans="1:6">
      <c r="A128" s="109" t="s">
        <v>33</v>
      </c>
      <c r="B128" s="110"/>
      <c r="C128" s="111"/>
      <c r="D128" s="111"/>
      <c r="E128" s="111"/>
      <c r="F128" s="59">
        <f>F4</f>
        <v>2</v>
      </c>
    </row>
    <row r="129" spans="1:6">
      <c r="A129" s="109" t="s">
        <v>34</v>
      </c>
      <c r="B129" s="110"/>
      <c r="C129" s="111"/>
      <c r="D129" s="111"/>
      <c r="E129" s="111"/>
      <c r="F129" s="58" t="str">
        <f>F5</f>
        <v>6-1-12 Thru 6-30-12</v>
      </c>
    </row>
    <row r="130" spans="1:6">
      <c r="A130" s="114" t="s">
        <v>18</v>
      </c>
      <c r="B130" s="115"/>
      <c r="C130" s="116"/>
      <c r="D130" s="116"/>
      <c r="E130" s="116"/>
      <c r="F130" s="59" t="str">
        <f>F6</f>
        <v>STP-9999 (999)</v>
      </c>
    </row>
    <row r="131" spans="1:6" ht="15" thickBot="1"/>
    <row r="132" spans="1:6" ht="18.600000000000001" thickTop="1" thickBot="1">
      <c r="A132" s="160" t="s">
        <v>54</v>
      </c>
      <c r="B132" s="182"/>
      <c r="C132" s="182"/>
      <c r="D132" s="182"/>
      <c r="E132" s="182"/>
      <c r="F132" s="183"/>
    </row>
    <row r="133" spans="1:6" ht="16.8" thickTop="1" thickBot="1">
      <c r="A133" s="1"/>
    </row>
    <row r="134" spans="1:6" ht="16.5" customHeight="1" thickBot="1">
      <c r="A134" s="71" t="s">
        <v>112</v>
      </c>
      <c r="B134" s="184"/>
      <c r="C134" s="184"/>
      <c r="D134" s="184"/>
      <c r="E134" s="185"/>
    </row>
    <row r="135" spans="1:6" ht="63" thickBot="1">
      <c r="A135" s="28" t="s">
        <v>55</v>
      </c>
      <c r="B135" s="43" t="s">
        <v>56</v>
      </c>
      <c r="C135" s="43" t="s">
        <v>57</v>
      </c>
      <c r="D135" s="43" t="s">
        <v>78</v>
      </c>
      <c r="E135" s="43" t="s">
        <v>58</v>
      </c>
    </row>
    <row r="136" spans="1:6" ht="16.2" thickBot="1">
      <c r="A136" s="36" t="s">
        <v>103</v>
      </c>
      <c r="B136" s="37">
        <v>7500</v>
      </c>
      <c r="C136" s="37">
        <v>3812.12</v>
      </c>
      <c r="D136" s="38">
        <f>C136/B136</f>
        <v>0.50828266666666666</v>
      </c>
      <c r="E136" s="39">
        <v>50</v>
      </c>
    </row>
    <row r="137" spans="1:6" ht="16.2" thickBot="1">
      <c r="A137" s="36" t="s">
        <v>104</v>
      </c>
      <c r="B137" s="37">
        <v>36500</v>
      </c>
      <c r="C137" s="37">
        <v>0</v>
      </c>
      <c r="D137" s="38">
        <f t="shared" ref="D137:D149" si="1">C137/B137</f>
        <v>0</v>
      </c>
      <c r="E137" s="39">
        <v>0</v>
      </c>
    </row>
    <row r="138" spans="1:6" ht="16.2" thickBot="1">
      <c r="A138" s="36" t="s">
        <v>105</v>
      </c>
      <c r="B138" s="37">
        <v>2500</v>
      </c>
      <c r="C138" s="37">
        <v>555</v>
      </c>
      <c r="D138" s="38">
        <f t="shared" si="1"/>
        <v>0.222</v>
      </c>
      <c r="E138" s="39">
        <v>25</v>
      </c>
    </row>
    <row r="139" spans="1:6" ht="16.2" thickBot="1">
      <c r="A139" s="36" t="s">
        <v>106</v>
      </c>
      <c r="B139" s="37">
        <v>18000</v>
      </c>
      <c r="C139" s="37">
        <v>5500</v>
      </c>
      <c r="D139" s="38">
        <f t="shared" si="1"/>
        <v>0.30555555555555558</v>
      </c>
      <c r="E139" s="39">
        <v>50</v>
      </c>
    </row>
    <row r="140" spans="1:6" ht="16.2" thickBot="1">
      <c r="A140" s="64" t="s">
        <v>102</v>
      </c>
      <c r="B140" s="65">
        <v>500</v>
      </c>
      <c r="C140" s="65">
        <v>41.37</v>
      </c>
      <c r="D140" s="38">
        <f t="shared" si="1"/>
        <v>8.2739999999999994E-2</v>
      </c>
      <c r="E140" s="39">
        <v>0</v>
      </c>
    </row>
    <row r="141" spans="1:6" ht="16.2" thickBot="1">
      <c r="A141" s="66" t="s">
        <v>107</v>
      </c>
      <c r="B141" s="22">
        <v>7000</v>
      </c>
      <c r="C141" s="22">
        <v>0</v>
      </c>
      <c r="D141" s="38">
        <f t="shared" si="1"/>
        <v>0</v>
      </c>
      <c r="E141" s="39"/>
    </row>
    <row r="142" spans="1:6" ht="16.2" thickBot="1">
      <c r="A142" s="36"/>
      <c r="B142" s="37"/>
      <c r="C142" s="37"/>
      <c r="D142" s="38" t="e">
        <f t="shared" si="1"/>
        <v>#DIV/0!</v>
      </c>
      <c r="E142" s="39"/>
    </row>
    <row r="143" spans="1:6" ht="16.2" thickBot="1">
      <c r="A143" s="36"/>
      <c r="B143" s="37"/>
      <c r="C143" s="37"/>
      <c r="D143" s="38" t="e">
        <f t="shared" si="1"/>
        <v>#DIV/0!</v>
      </c>
      <c r="E143" s="39"/>
    </row>
    <row r="144" spans="1:6" ht="16.2" thickBot="1">
      <c r="A144" s="36"/>
      <c r="B144" s="37"/>
      <c r="C144" s="37"/>
      <c r="D144" s="38" t="e">
        <f t="shared" si="1"/>
        <v>#DIV/0!</v>
      </c>
      <c r="E144" s="39"/>
    </row>
    <row r="145" spans="1:5" ht="16.2" thickBot="1">
      <c r="A145" s="36"/>
      <c r="B145" s="37"/>
      <c r="C145" s="37"/>
      <c r="D145" s="38" t="e">
        <f t="shared" si="1"/>
        <v>#DIV/0!</v>
      </c>
      <c r="E145" s="39"/>
    </row>
    <row r="146" spans="1:5" ht="16.2" thickBot="1">
      <c r="A146" s="36"/>
      <c r="B146" s="37"/>
      <c r="C146" s="37"/>
      <c r="D146" s="38" t="e">
        <f t="shared" si="1"/>
        <v>#DIV/0!</v>
      </c>
      <c r="E146" s="39"/>
    </row>
    <row r="147" spans="1:5" ht="16.2" thickBot="1">
      <c r="A147" s="36"/>
      <c r="B147" s="37"/>
      <c r="C147" s="37"/>
      <c r="D147" s="38" t="e">
        <f t="shared" si="1"/>
        <v>#DIV/0!</v>
      </c>
      <c r="E147" s="39"/>
    </row>
    <row r="148" spans="1:5" ht="16.2" thickBot="1">
      <c r="A148" s="36" t="s">
        <v>37</v>
      </c>
      <c r="B148" s="37">
        <v>90000</v>
      </c>
      <c r="C148" s="37">
        <v>2800</v>
      </c>
      <c r="D148" s="38">
        <f t="shared" si="1"/>
        <v>3.111111111111111E-2</v>
      </c>
      <c r="E148" s="39"/>
    </row>
    <row r="149" spans="1:5" ht="16.2" thickBot="1">
      <c r="A149" s="36" t="s">
        <v>113</v>
      </c>
      <c r="B149" s="37">
        <v>7200</v>
      </c>
      <c r="C149" s="37">
        <v>975</v>
      </c>
      <c r="D149" s="38">
        <f t="shared" si="1"/>
        <v>0.13541666666666666</v>
      </c>
      <c r="E149" s="39"/>
    </row>
    <row r="150" spans="1:5" ht="16.2" thickBot="1">
      <c r="A150" s="30" t="s">
        <v>59</v>
      </c>
      <c r="B150" s="40">
        <f>SUM(B136:B149)</f>
        <v>169200</v>
      </c>
      <c r="C150" s="40">
        <f>SUM(C136:C149)</f>
        <v>13683.49</v>
      </c>
      <c r="D150" s="41">
        <f>(C150/B150)</f>
        <v>8.0871690307328603E-2</v>
      </c>
      <c r="E150" s="42"/>
    </row>
    <row r="151" spans="1:5" ht="15" thickBot="1"/>
    <row r="152" spans="1:5" ht="16.2" thickBot="1">
      <c r="A152" s="71" t="s">
        <v>60</v>
      </c>
      <c r="B152" s="245"/>
      <c r="C152" s="245"/>
      <c r="D152" s="246"/>
    </row>
    <row r="153" spans="1:5" ht="16.2" thickBot="1">
      <c r="A153" s="26" t="s">
        <v>61</v>
      </c>
      <c r="B153" s="192">
        <v>0.1</v>
      </c>
      <c r="C153" s="193"/>
      <c r="D153" s="194"/>
    </row>
    <row r="154" spans="1:5" ht="16.2" thickBot="1">
      <c r="A154" s="26" t="s">
        <v>108</v>
      </c>
      <c r="B154" s="195">
        <v>169200</v>
      </c>
      <c r="C154" s="196"/>
      <c r="D154" s="197"/>
    </row>
    <row r="155" spans="1:5" ht="16.2" thickBot="1">
      <c r="A155" s="26" t="s">
        <v>62</v>
      </c>
      <c r="B155" s="195">
        <v>16920</v>
      </c>
      <c r="C155" s="196"/>
      <c r="D155" s="197"/>
    </row>
    <row r="156" spans="1:5" ht="31.8" thickBot="1">
      <c r="A156" s="28" t="s">
        <v>63</v>
      </c>
      <c r="B156" s="29" t="s">
        <v>64</v>
      </c>
      <c r="C156" s="29" t="s">
        <v>65</v>
      </c>
      <c r="D156" s="29" t="s">
        <v>66</v>
      </c>
    </row>
    <row r="157" spans="1:5" ht="16.2" thickBot="1">
      <c r="A157" s="60" t="s">
        <v>109</v>
      </c>
      <c r="B157" s="61">
        <v>18000</v>
      </c>
      <c r="C157" s="61">
        <v>5500</v>
      </c>
      <c r="D157" s="27"/>
    </row>
    <row r="158" spans="1:5" ht="16.2" thickBot="1">
      <c r="A158" s="60"/>
      <c r="B158" s="61"/>
      <c r="C158" s="61"/>
      <c r="D158" s="27"/>
    </row>
    <row r="159" spans="1:5" ht="16.2" thickBot="1">
      <c r="A159" s="36"/>
      <c r="B159" s="61"/>
      <c r="C159" s="61"/>
      <c r="D159" s="27"/>
    </row>
    <row r="160" spans="1:5" ht="16.2" thickBot="1">
      <c r="A160" s="36"/>
      <c r="B160" s="61"/>
      <c r="C160" s="61"/>
      <c r="D160" s="27"/>
    </row>
    <row r="161" spans="1:6" ht="16.2" thickBot="1">
      <c r="A161" s="30" t="s">
        <v>67</v>
      </c>
      <c r="B161" s="31">
        <f>SUM(B157:B160)</f>
        <v>18000</v>
      </c>
      <c r="C161" s="32"/>
      <c r="D161" s="33"/>
    </row>
    <row r="162" spans="1:6" ht="16.2" thickBot="1">
      <c r="A162" s="240" t="s">
        <v>65</v>
      </c>
      <c r="B162" s="241"/>
      <c r="C162" s="31">
        <f>SUM(C157:C160)</f>
        <v>5500</v>
      </c>
      <c r="D162" s="34"/>
    </row>
    <row r="163" spans="1:6" ht="16.2" thickBot="1">
      <c r="A163" s="242" t="s">
        <v>69</v>
      </c>
      <c r="B163" s="243"/>
      <c r="C163" s="244"/>
      <c r="D163" s="35">
        <f>C162/B154</f>
        <v>3.2505910165484632E-2</v>
      </c>
    </row>
    <row r="164" spans="1:6" ht="15" thickBot="1"/>
    <row r="165" spans="1:6" ht="18.600000000000001" thickTop="1" thickBot="1">
      <c r="A165" s="224" t="s">
        <v>68</v>
      </c>
      <c r="B165" s="225"/>
      <c r="C165" s="225"/>
      <c r="D165" s="225"/>
      <c r="E165" s="226"/>
      <c r="F165" s="227"/>
    </row>
    <row r="166" spans="1:6" ht="15" thickTop="1">
      <c r="A166" s="228" t="s">
        <v>114</v>
      </c>
      <c r="B166" s="229"/>
      <c r="C166" s="229"/>
      <c r="D166" s="229"/>
      <c r="E166" s="230"/>
      <c r="F166" s="231"/>
    </row>
    <row r="167" spans="1:6">
      <c r="A167" s="232"/>
      <c r="B167" s="233"/>
      <c r="C167" s="233"/>
      <c r="D167" s="233"/>
      <c r="E167" s="234"/>
      <c r="F167" s="235"/>
    </row>
    <row r="168" spans="1:6">
      <c r="A168" s="232"/>
      <c r="B168" s="233"/>
      <c r="C168" s="233"/>
      <c r="D168" s="233"/>
      <c r="E168" s="234"/>
      <c r="F168" s="235"/>
    </row>
    <row r="169" spans="1:6">
      <c r="A169" s="232"/>
      <c r="B169" s="233"/>
      <c r="C169" s="233"/>
      <c r="D169" s="233"/>
      <c r="E169" s="234"/>
      <c r="F169" s="235"/>
    </row>
    <row r="170" spans="1:6">
      <c r="A170" s="232"/>
      <c r="B170" s="233"/>
      <c r="C170" s="233"/>
      <c r="D170" s="233"/>
      <c r="E170" s="234"/>
      <c r="F170" s="235"/>
    </row>
    <row r="171" spans="1:6">
      <c r="A171" s="232"/>
      <c r="B171" s="233"/>
      <c r="C171" s="233"/>
      <c r="D171" s="233"/>
      <c r="E171" s="234"/>
      <c r="F171" s="235"/>
    </row>
    <row r="172" spans="1:6">
      <c r="A172" s="232"/>
      <c r="B172" s="233"/>
      <c r="C172" s="233"/>
      <c r="D172" s="233"/>
      <c r="E172" s="234"/>
      <c r="F172" s="235"/>
    </row>
    <row r="173" spans="1:6" ht="15" thickBot="1">
      <c r="A173" s="236"/>
      <c r="B173" s="237"/>
      <c r="C173" s="237"/>
      <c r="D173" s="237"/>
      <c r="E173" s="238"/>
      <c r="F173" s="239"/>
    </row>
  </sheetData>
  <sheetProtection selectLockedCells="1"/>
  <mergeCells count="195"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97:C97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</mergeCells>
  <hyperlinks>
    <hyperlink ref="D14" r:id="rId1"/>
    <hyperlink ref="D22" r:id="rId2"/>
  </hyperlinks>
  <pageMargins left="0.25" right="0.25" top="0.25" bottom="0.25" header="0.25" footer="0.25"/>
  <pageSetup scale="79" orientation="portrait" r:id="rId3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2012-09-05T16:42:51Z</cp:lastPrinted>
  <dcterms:created xsi:type="dcterms:W3CDTF">2012-06-19T13:24:25Z</dcterms:created>
  <dcterms:modified xsi:type="dcterms:W3CDTF">2012-09-05T18:10:34Z</dcterms:modified>
</cp:coreProperties>
</file>